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jenniec/Desktop/"/>
    </mc:Choice>
  </mc:AlternateContent>
  <bookViews>
    <workbookView xWindow="120" yWindow="460" windowWidth="20120" windowHeight="8440"/>
  </bookViews>
  <sheets>
    <sheet name="School.Name" sheetId="1" r:id="rId1"/>
  </sheets>
  <externalReferences>
    <externalReference r:id="rId2"/>
  </externalReferences>
  <definedNames>
    <definedName name="Assessment">[1]HHS!$F$1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1" l="1"/>
  <c r="H33" i="1"/>
  <c r="H41" i="1"/>
  <c r="H45" i="1"/>
  <c r="H50" i="1"/>
  <c r="H53" i="1"/>
  <c r="H56" i="1"/>
  <c r="H60" i="1"/>
  <c r="H68" i="1"/>
  <c r="H61" i="1"/>
  <c r="H65" i="1"/>
  <c r="H23" i="1"/>
  <c r="G61" i="1"/>
  <c r="G65" i="1"/>
  <c r="G23" i="1"/>
  <c r="F65" i="1"/>
  <c r="H59" i="1"/>
  <c r="H20" i="1"/>
  <c r="G59" i="1"/>
  <c r="F59" i="1"/>
  <c r="E59" i="1"/>
  <c r="F52" i="1"/>
  <c r="F15" i="1"/>
  <c r="E52" i="1"/>
  <c r="H49" i="1"/>
  <c r="H12" i="1"/>
  <c r="G49" i="1"/>
  <c r="F49" i="1"/>
  <c r="F12" i="1"/>
  <c r="E49" i="1"/>
  <c r="H44" i="1"/>
  <c r="G44" i="1"/>
  <c r="F44" i="1"/>
  <c r="F9" i="1"/>
  <c r="E44" i="1"/>
  <c r="E9" i="1"/>
  <c r="F33" i="1"/>
  <c r="F41" i="1"/>
  <c r="F45" i="1"/>
  <c r="F50" i="1"/>
  <c r="F53" i="1"/>
  <c r="F56" i="1"/>
  <c r="F60" i="1"/>
  <c r="E33" i="1"/>
  <c r="E41" i="1"/>
  <c r="E45" i="1"/>
  <c r="E50" i="1"/>
  <c r="E53" i="1"/>
  <c r="E56" i="1"/>
  <c r="E60" i="1"/>
  <c r="H40" i="1"/>
  <c r="G40" i="1"/>
  <c r="H37" i="1"/>
  <c r="G37" i="1"/>
  <c r="F37" i="1"/>
  <c r="E37" i="1"/>
  <c r="H36" i="1"/>
  <c r="G36" i="1"/>
  <c r="F36" i="1"/>
  <c r="E36" i="1"/>
  <c r="G33" i="1"/>
  <c r="G41" i="1"/>
  <c r="G45" i="1"/>
  <c r="G50" i="1"/>
  <c r="G53" i="1"/>
  <c r="G56" i="1"/>
  <c r="G60" i="1"/>
  <c r="H29" i="1"/>
  <c r="G29" i="1"/>
  <c r="F29" i="1"/>
  <c r="E29" i="1"/>
  <c r="H26" i="1"/>
  <c r="G26" i="1"/>
  <c r="F26" i="1"/>
  <c r="E26" i="1"/>
  <c r="F23" i="1"/>
  <c r="E23" i="1"/>
  <c r="G20" i="1"/>
  <c r="F20" i="1"/>
  <c r="E20" i="1"/>
  <c r="H19" i="1"/>
  <c r="G19" i="1"/>
  <c r="F19" i="1"/>
  <c r="E19" i="1"/>
  <c r="H17" i="1"/>
  <c r="G17" i="1"/>
  <c r="F17" i="1"/>
  <c r="E17" i="1"/>
  <c r="H15" i="1"/>
  <c r="G15" i="1"/>
  <c r="E15" i="1"/>
  <c r="G12" i="1"/>
  <c r="E12" i="1"/>
  <c r="H9" i="1"/>
  <c r="G9" i="1"/>
  <c r="H6" i="1"/>
  <c r="G6" i="1"/>
  <c r="F6" i="1"/>
  <c r="E6" i="1"/>
  <c r="H3" i="1"/>
  <c r="G3" i="1"/>
  <c r="F3" i="1"/>
  <c r="E3" i="1"/>
  <c r="G68" i="1"/>
  <c r="G66" i="1"/>
  <c r="E68" i="1"/>
  <c r="E66" i="1"/>
  <c r="H66" i="1"/>
  <c r="F68" i="1"/>
  <c r="F66" i="1"/>
</calcChain>
</file>

<file path=xl/sharedStrings.xml><?xml version="1.0" encoding="utf-8"?>
<sst xmlns="http://schemas.openxmlformats.org/spreadsheetml/2006/main" count="153" uniqueCount="93">
  <si>
    <t>Assessment</t>
  </si>
  <si>
    <t xml:space="preserve">Ratio </t>
  </si>
  <si>
    <t>Measures</t>
  </si>
  <si>
    <t>Rating</t>
  </si>
  <si>
    <t>Notes</t>
  </si>
  <si>
    <t>2.1 
Short Term Health</t>
  </si>
  <si>
    <t>Enrollment Variance Ratio</t>
  </si>
  <si>
    <t xml:space="preserve">Enrollment Ratio equals or exceeds 99% </t>
  </si>
  <si>
    <t>Meets Standard</t>
  </si>
  <si>
    <t>Enrollment Ratio is between 90% - 98%</t>
  </si>
  <si>
    <t>Approaching Standard</t>
  </si>
  <si>
    <t xml:space="preserve">Enrollment Ratio is less than or equal to 89% </t>
  </si>
  <si>
    <t>Does Not Meet Standard</t>
  </si>
  <si>
    <t>February Enrollment Variance Ratio</t>
  </si>
  <si>
    <t>Enrollment Ratio equals or exceeds 95%</t>
  </si>
  <si>
    <t>Enrollment Ratio is between 90% -95%</t>
  </si>
  <si>
    <t>Current Ratio</t>
  </si>
  <si>
    <t xml:space="preserve">Current Ratio equals or exceeds 1.1 </t>
  </si>
  <si>
    <t>Current Ratio is between 1.0 - 1.1</t>
  </si>
  <si>
    <t>Current Ratio is less than or equal to 1.0</t>
  </si>
  <si>
    <t>Days Cash On Hand</t>
  </si>
  <si>
    <t>Days cash on hand equals or exceeds 45</t>
  </si>
  <si>
    <t xml:space="preserve">Days cash on hand is between 30-45 days </t>
  </si>
  <si>
    <t xml:space="preserve">Days cash on hand is less than or equal to 30 days </t>
  </si>
  <si>
    <t>Debt Default Evidence</t>
  </si>
  <si>
    <t>Not in default or delinquent</t>
  </si>
  <si>
    <t>Default or delinquent</t>
  </si>
  <si>
    <t>2.2 
Long Term Health</t>
  </si>
  <si>
    <t>3 Year Aggregate Net Income</t>
  </si>
  <si>
    <t xml:space="preserve">Aggregate 3 year Net Income is positive and most recent year is positive </t>
  </si>
  <si>
    <t xml:space="preserve">Aggregate 3 year Net Income is positive and most recent year is negative  </t>
  </si>
  <si>
    <t>Net Income</t>
  </si>
  <si>
    <t>Aggregate 3 year Net Income is negative</t>
  </si>
  <si>
    <t>Debt to Asset</t>
  </si>
  <si>
    <t>Debt to asset ratio is less than or equal to 0.9</t>
  </si>
  <si>
    <t>Debt to asset ratio is between 0.9 - 0.95</t>
  </si>
  <si>
    <t>Debt to asset ratio equals or exceeds 0.95</t>
  </si>
  <si>
    <t>Debt Service Coverage (DSC) Ratio</t>
  </si>
  <si>
    <t>DSC ratio equals or exceeds 1.15</t>
  </si>
  <si>
    <t>DSC ratio is between 1.05-1.15</t>
  </si>
  <si>
    <t>DSC Ratio is less than or equal to 1.05</t>
  </si>
  <si>
    <t>2.3
Reporting Requirements</t>
  </si>
  <si>
    <t>Annual Independent Accrual Based Audit</t>
  </si>
  <si>
    <t>Receives a clean audit opinion</t>
  </si>
  <si>
    <t>Receives a clean audit opinion with a few significant deficiencies noted  but no material weaknesses</t>
  </si>
  <si>
    <t xml:space="preserve">Receives an audit with multiple significant deficiencies, material weakness or is a going concern </t>
  </si>
  <si>
    <t>Financial Reporting Requirements</t>
  </si>
  <si>
    <t xml:space="preserve">Satisfies all financial reporting requirements  </t>
  </si>
  <si>
    <t xml:space="preserve">Fails to satisfy financial reporting requirements  </t>
  </si>
  <si>
    <t>Calculations</t>
  </si>
  <si>
    <t>2.1 a) Enrollment Variance Ratio</t>
  </si>
  <si>
    <r>
      <t xml:space="preserve">Data Source: </t>
    </r>
    <r>
      <rPr>
        <sz val="14"/>
        <rFont val="Calibri"/>
        <family val="2"/>
      </rPr>
      <t>Projected Enrollment (Charter) and Actual Enrollment (DOE)</t>
    </r>
  </si>
  <si>
    <t>Actual DOE Enrollment</t>
  </si>
  <si>
    <r>
      <t xml:space="preserve">Calculation: </t>
    </r>
    <r>
      <rPr>
        <sz val="14"/>
        <rFont val="Calibri"/>
        <family val="2"/>
      </rPr>
      <t>Actual Enrollment/Enrollment Projection</t>
    </r>
  </si>
  <si>
    <t>Charter Projected Enrollment</t>
  </si>
  <si>
    <t>Ratio</t>
  </si>
  <si>
    <t>2.1 b)February Enrollment Variance Ratio</t>
  </si>
  <si>
    <t>Actual February DOE Enrollment</t>
  </si>
  <si>
    <t>203</t>
  </si>
  <si>
    <t>Actual DOE September Enrollment</t>
  </si>
  <si>
    <t>NA</t>
  </si>
  <si>
    <t>2.1 c) Current Ratio</t>
  </si>
  <si>
    <r>
      <t xml:space="preserve">Data Source: </t>
    </r>
    <r>
      <rPr>
        <sz val="14"/>
        <rFont val="Calibri"/>
        <family val="2"/>
      </rPr>
      <t>Audited Balance Sheet</t>
    </r>
  </si>
  <si>
    <t>Current Assets</t>
  </si>
  <si>
    <r>
      <t xml:space="preserve">Calculation: </t>
    </r>
    <r>
      <rPr>
        <sz val="14"/>
        <rFont val="Calibri"/>
        <family val="2"/>
      </rPr>
      <t>Current Assets/Current Liabilities</t>
    </r>
  </si>
  <si>
    <t>Current Liabilities</t>
  </si>
  <si>
    <t>2.1 c) Days Cash on Hand</t>
  </si>
  <si>
    <r>
      <t xml:space="preserve">Data Source: </t>
    </r>
    <r>
      <rPr>
        <sz val="14"/>
        <rFont val="Calibri"/>
        <family val="2"/>
      </rPr>
      <t>Audited Balance Sheet and Income Statement</t>
    </r>
  </si>
  <si>
    <t>Cash</t>
  </si>
  <si>
    <r>
      <t xml:space="preserve">Calculation: </t>
    </r>
    <r>
      <rPr>
        <sz val="14"/>
        <rFont val="Calibri"/>
        <family val="2"/>
      </rPr>
      <t>Cash/ ((Total Expenses-Depreciation)/365)</t>
    </r>
  </si>
  <si>
    <t>Total Expenses</t>
  </si>
  <si>
    <t>Depreciation</t>
  </si>
  <si>
    <t>2.1 d) Debt Default</t>
  </si>
  <si>
    <r>
      <t xml:space="preserve">Data Source: </t>
    </r>
    <r>
      <rPr>
        <sz val="14"/>
        <rFont val="Calibri"/>
        <family val="2"/>
      </rPr>
      <t>Audited Financial Statement Notes</t>
    </r>
  </si>
  <si>
    <r>
      <t xml:space="preserve">Calculation: </t>
    </r>
    <r>
      <rPr>
        <sz val="14"/>
        <rFont val="Calibri"/>
        <family val="2"/>
      </rPr>
      <t xml:space="preserve">Read notes for evidence of financial concerns </t>
    </r>
  </si>
  <si>
    <t>2.2 a) Total Margin and Aggregated 3 Year TM</t>
  </si>
  <si>
    <r>
      <t xml:space="preserve">Data Source: </t>
    </r>
    <r>
      <rPr>
        <sz val="14"/>
        <rFont val="Calibri"/>
        <family val="2"/>
      </rPr>
      <t>Audited Income Statement</t>
    </r>
  </si>
  <si>
    <t>3 yr Aggregate Net Income</t>
  </si>
  <si>
    <r>
      <t xml:space="preserve">Calculation: </t>
    </r>
    <r>
      <rPr>
        <sz val="14"/>
        <rFont val="Calibri"/>
        <family val="2"/>
      </rPr>
      <t>Net Income</t>
    </r>
  </si>
  <si>
    <t>2.2 b) Debt to Asset Ratio</t>
  </si>
  <si>
    <r>
      <t>Data Source:</t>
    </r>
    <r>
      <rPr>
        <sz val="14"/>
        <rFont val="Calibri"/>
        <family val="2"/>
      </rPr>
      <t xml:space="preserve"> Audited Balance Sheet</t>
    </r>
  </si>
  <si>
    <t>Total Liabilities</t>
  </si>
  <si>
    <r>
      <t xml:space="preserve">Calculation: </t>
    </r>
    <r>
      <rPr>
        <sz val="14"/>
        <rFont val="Calibri"/>
        <family val="2"/>
      </rPr>
      <t>Total Liabilities/ Total Assets</t>
    </r>
  </si>
  <si>
    <t>Total Assets</t>
  </si>
  <si>
    <t>2.2 c) Debt Service Coverage Ratio</t>
  </si>
  <si>
    <r>
      <t xml:space="preserve">Data Source: </t>
    </r>
    <r>
      <rPr>
        <sz val="14"/>
        <rFont val="Calibri"/>
        <family val="2"/>
      </rPr>
      <t>Audited Income Statement, and information from the school</t>
    </r>
  </si>
  <si>
    <r>
      <t>Calculation:</t>
    </r>
    <r>
      <rPr>
        <sz val="14"/>
        <rFont val="Calibri"/>
        <family val="2"/>
      </rPr>
      <t xml:space="preserve"> (Net Income + Depreciation Interest Expense)/(Principal and Interest Payments)</t>
    </r>
  </si>
  <si>
    <t>Interest Expense</t>
  </si>
  <si>
    <t>Principal and Interest</t>
  </si>
  <si>
    <t>2.3 a) Financial Audit</t>
  </si>
  <si>
    <t xml:space="preserve">2.3 b) Financial Reporting Requirements </t>
  </si>
  <si>
    <t>Quarterly Financial Review &lt;School Name&gt;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</si>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</sst>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006100"/>
      <name val="Calibri"/>
      <family val="2"/>
      <scheme val="minor"/>
    </font>
    <font>
      <u/>
      <sz val="6"/>
      <color theme="10"/>
      <name val="Arial"/>
      <family val="2"/>
    </font>
    <font>
      <b/>
      <u/>
      <sz val="16"/>
      <color theme="10"/>
      <name val="Arial"/>
      <family val="2"/>
    </font>
    <font>
      <b/>
      <sz val="16"/>
      <color rgb="FF9C6500"/>
      <name val="Calibri"/>
      <family val="2"/>
      <scheme val="minor"/>
    </font>
    <font>
      <sz val="16"/>
      <name val="Calibri"/>
      <family val="2"/>
    </font>
    <font>
      <b/>
      <i/>
      <sz val="16"/>
      <name val="Calibri"/>
      <family val="2"/>
    </font>
    <font>
      <sz val="14"/>
      <name val="Calibri"/>
      <family val="2"/>
    </font>
    <font>
      <i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3" applyFont="1" applyAlignment="1"/>
    <xf numFmtId="0" fontId="5" fillId="0" borderId="0" xfId="3" applyFont="1"/>
    <xf numFmtId="0" fontId="5" fillId="0" borderId="0" xfId="3" applyFont="1" applyAlignment="1">
      <alignment vertical="top"/>
    </xf>
    <xf numFmtId="0" fontId="4" fillId="5" borderId="2" xfId="3" applyFont="1" applyFill="1" applyBorder="1" applyAlignment="1">
      <alignment horizontal="center" vertical="center"/>
    </xf>
    <xf numFmtId="0" fontId="6" fillId="0" borderId="0" xfId="3" applyFont="1"/>
    <xf numFmtId="0" fontId="7" fillId="0" borderId="0" xfId="3" applyFont="1" applyAlignment="1">
      <alignment vertical="top"/>
    </xf>
    <xf numFmtId="0" fontId="8" fillId="6" borderId="4" xfId="3" applyFont="1" applyFill="1" applyBorder="1" applyAlignment="1">
      <alignment horizontal="center" vertical="center" wrapText="1"/>
    </xf>
    <xf numFmtId="0" fontId="8" fillId="6" borderId="5" xfId="3" applyFont="1" applyFill="1" applyBorder="1" applyAlignment="1">
      <alignment horizontal="center" vertical="center" wrapText="1"/>
    </xf>
    <xf numFmtId="14" fontId="8" fillId="6" borderId="6" xfId="3" applyNumberFormat="1" applyFont="1" applyFill="1" applyBorder="1" applyAlignment="1">
      <alignment horizontal="center" vertical="center" wrapText="1"/>
    </xf>
    <xf numFmtId="0" fontId="8" fillId="6" borderId="7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top"/>
    </xf>
    <xf numFmtId="0" fontId="5" fillId="7" borderId="2" xfId="3" applyFont="1" applyFill="1" applyBorder="1" applyAlignment="1">
      <alignment horizontal="left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left" vertical="center" wrapText="1"/>
    </xf>
    <xf numFmtId="164" fontId="12" fillId="2" borderId="1" xfId="1" applyNumberFormat="1" applyFont="1" applyBorder="1" applyAlignment="1" applyProtection="1">
      <alignment horizontal="center" vertical="center" wrapText="1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14" fontId="10" fillId="8" borderId="2" xfId="3" applyNumberFormat="1" applyFont="1" applyFill="1" applyBorder="1" applyAlignment="1">
      <alignment vertical="top"/>
    </xf>
    <xf numFmtId="14" fontId="10" fillId="8" borderId="2" xfId="3" applyNumberFormat="1" applyFont="1" applyFill="1" applyBorder="1" applyAlignment="1">
      <alignment horizontal="center" vertical="top"/>
    </xf>
    <xf numFmtId="0" fontId="9" fillId="0" borderId="0" xfId="3" applyFont="1" applyFill="1" applyBorder="1" applyAlignment="1">
      <alignment wrapText="1"/>
    </xf>
    <xf numFmtId="0" fontId="5" fillId="0" borderId="2" xfId="3" applyFont="1" applyBorder="1" applyAlignment="1">
      <alignment horizontal="right" vertical="top"/>
    </xf>
    <xf numFmtId="0" fontId="5" fillId="0" borderId="2" xfId="3" applyNumberFormat="1" applyFont="1" applyFill="1" applyBorder="1" applyAlignment="1">
      <alignment horizontal="center"/>
    </xf>
    <xf numFmtId="0" fontId="6" fillId="0" borderId="0" xfId="3" applyFont="1" applyFill="1" applyAlignment="1">
      <alignment wrapText="1"/>
    </xf>
    <xf numFmtId="0" fontId="6" fillId="0" borderId="0" xfId="3" applyFont="1" applyBorder="1"/>
    <xf numFmtId="0" fontId="10" fillId="9" borderId="2" xfId="3" applyFont="1" applyFill="1" applyBorder="1" applyAlignment="1">
      <alignment horizontal="right" vertical="top"/>
    </xf>
    <xf numFmtId="2" fontId="10" fillId="10" borderId="2" xfId="3" applyNumberFormat="1" applyFont="1" applyFill="1" applyBorder="1" applyAlignment="1">
      <alignment horizontal="center"/>
    </xf>
    <xf numFmtId="0" fontId="10" fillId="8" borderId="2" xfId="3" applyFont="1" applyFill="1" applyBorder="1" applyAlignment="1">
      <alignment horizontal="right" vertical="top"/>
    </xf>
    <xf numFmtId="14" fontId="10" fillId="8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vertical="top"/>
    </xf>
    <xf numFmtId="49" fontId="5" fillId="0" borderId="2" xfId="3" applyNumberFormat="1" applyFont="1" applyFill="1" applyBorder="1" applyAlignment="1">
      <alignment horizontal="center"/>
    </xf>
    <xf numFmtId="0" fontId="10" fillId="10" borderId="2" xfId="3" applyFont="1" applyFill="1" applyBorder="1" applyAlignment="1">
      <alignment horizontal="right" vertical="top"/>
    </xf>
    <xf numFmtId="0" fontId="10" fillId="10" borderId="2" xfId="3" applyNumberFormat="1" applyFont="1" applyFill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4" fontId="10" fillId="8" borderId="2" xfId="3" applyNumberFormat="1" applyFont="1" applyFill="1" applyBorder="1" applyAlignment="1">
      <alignment vertical="top" wrapText="1"/>
    </xf>
    <xf numFmtId="2" fontId="10" fillId="10" borderId="6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vertical="center"/>
    </xf>
    <xf numFmtId="164" fontId="5" fillId="0" borderId="2" xfId="3" applyNumberFormat="1" applyFont="1" applyBorder="1" applyAlignment="1">
      <alignment horizontal="center" vertical="center"/>
    </xf>
    <xf numFmtId="0" fontId="5" fillId="0" borderId="0" xfId="3" applyFont="1" applyFill="1" applyAlignment="1">
      <alignment wrapText="1"/>
    </xf>
    <xf numFmtId="39" fontId="6" fillId="0" borderId="0" xfId="3" applyNumberFormat="1" applyFont="1"/>
    <xf numFmtId="164" fontId="5" fillId="0" borderId="2" xfId="3" applyNumberFormat="1" applyFont="1" applyFill="1" applyBorder="1" applyAlignment="1">
      <alignment horizontal="center" vertical="center"/>
    </xf>
    <xf numFmtId="0" fontId="5" fillId="0" borderId="0" xfId="3" applyFont="1" applyFill="1"/>
    <xf numFmtId="0" fontId="19" fillId="0" borderId="0" xfId="3" applyFont="1" applyFill="1" applyBorder="1"/>
    <xf numFmtId="0" fontId="8" fillId="6" borderId="3" xfId="3" quotePrefix="1" applyFont="1" applyFill="1" applyBorder="1" applyAlignment="1">
      <alignment horizontal="center" vertical="center" wrapText="1"/>
    </xf>
    <xf numFmtId="0" fontId="10" fillId="7" borderId="8" xfId="3" applyFont="1" applyFill="1" applyBorder="1" applyAlignment="1">
      <alignment horizontal="center" vertical="center" wrapText="1"/>
    </xf>
    <xf numFmtId="0" fontId="10" fillId="7" borderId="11" xfId="3" applyFont="1" applyFill="1" applyBorder="1" applyAlignment="1">
      <alignment horizontal="center" vertical="center" wrapText="1"/>
    </xf>
    <xf numFmtId="0" fontId="10" fillId="7" borderId="15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center" vertical="center" wrapText="1"/>
    </xf>
    <xf numFmtId="0" fontId="5" fillId="7" borderId="12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9" fontId="12" fillId="2" borderId="1" xfId="1" applyNumberFormat="1" applyFont="1" applyBorder="1" applyAlignment="1" applyProtection="1">
      <alignment horizontal="center" vertical="center"/>
    </xf>
    <xf numFmtId="2" fontId="12" fillId="2" borderId="1" xfId="1" applyNumberFormat="1" applyFont="1" applyBorder="1" applyAlignment="1" applyProtection="1">
      <alignment horizontal="center" vertical="center"/>
    </xf>
    <xf numFmtId="0" fontId="5" fillId="0" borderId="10" xfId="3" applyFont="1" applyBorder="1" applyAlignment="1">
      <alignment horizontal="left" vertical="top" wrapText="1"/>
    </xf>
    <xf numFmtId="0" fontId="5" fillId="0" borderId="13" xfId="3" applyFont="1" applyBorder="1" applyAlignment="1">
      <alignment horizontal="left" vertical="top" wrapText="1"/>
    </xf>
    <xf numFmtId="0" fontId="5" fillId="0" borderId="14" xfId="3" applyFont="1" applyBorder="1" applyAlignment="1">
      <alignment horizontal="left" vertical="top" wrapText="1"/>
    </xf>
    <xf numFmtId="9" fontId="14" fillId="4" borderId="1" xfId="4" applyNumberFormat="1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0" fontId="5" fillId="0" borderId="14" xfId="3" applyFont="1" applyBorder="1" applyAlignment="1">
      <alignment horizontal="center" vertical="top" wrapText="1"/>
    </xf>
    <xf numFmtId="0" fontId="16" fillId="0" borderId="10" xfId="3" applyFont="1" applyBorder="1" applyAlignment="1">
      <alignment horizontal="left" vertical="top" wrapText="1"/>
    </xf>
    <xf numFmtId="1" fontId="15" fillId="3" borderId="1" xfId="2" applyNumberFormat="1" applyFont="1" applyBorder="1" applyAlignment="1" applyProtection="1">
      <alignment horizontal="center" vertical="center"/>
    </xf>
    <xf numFmtId="1" fontId="12" fillId="2" borderId="1" xfId="1" applyNumberFormat="1" applyFont="1" applyBorder="1" applyAlignment="1" applyProtection="1">
      <alignment horizontal="center" vertical="center"/>
    </xf>
    <xf numFmtId="0" fontId="14" fillId="4" borderId="1" xfId="4" applyFont="1" applyFill="1" applyBorder="1" applyAlignment="1" applyProtection="1">
      <alignment horizontal="center" vertical="center"/>
    </xf>
    <xf numFmtId="2" fontId="12" fillId="2" borderId="1" xfId="1" applyNumberFormat="1" applyFont="1" applyBorder="1" applyAlignment="1" applyProtection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164" fontId="14" fillId="4" borderId="1" xfId="4" applyNumberFormat="1" applyFont="1" applyFill="1" applyBorder="1" applyAlignment="1" applyProtection="1">
      <alignment horizontal="center" vertical="center" wrapText="1"/>
    </xf>
    <xf numFmtId="2" fontId="14" fillId="4" borderId="1" xfId="4" applyNumberFormat="1" applyFont="1" applyFill="1" applyBorder="1" applyAlignment="1" applyProtection="1">
      <alignment horizontal="center" vertical="center" wrapText="1"/>
    </xf>
    <xf numFmtId="0" fontId="14" fillId="4" borderId="1" xfId="4" applyFont="1" applyFill="1" applyBorder="1" applyAlignment="1" applyProtection="1">
      <alignment horizontal="center" vertical="center" wrapText="1"/>
    </xf>
    <xf numFmtId="2" fontId="15" fillId="3" borderId="1" xfId="2" applyNumberFormat="1" applyFont="1" applyBorder="1" applyAlignment="1" applyProtection="1">
      <alignment horizontal="center" vertical="center" wrapText="1"/>
    </xf>
    <xf numFmtId="0" fontId="15" fillId="3" borderId="1" xfId="2" applyFont="1" applyBorder="1" applyAlignment="1" applyProtection="1">
      <alignment horizontal="center" vertical="center" wrapText="1"/>
    </xf>
    <xf numFmtId="0" fontId="10" fillId="7" borderId="2" xfId="3" applyFont="1" applyFill="1" applyBorder="1" applyAlignment="1">
      <alignment horizontal="center" vertical="center" wrapText="1"/>
    </xf>
    <xf numFmtId="0" fontId="17" fillId="0" borderId="10" xfId="3" applyFont="1" applyBorder="1" applyAlignment="1">
      <alignment horizontal="left" vertical="top" wrapText="1"/>
    </xf>
    <xf numFmtId="0" fontId="11" fillId="0" borderId="14" xfId="3" applyFont="1" applyBorder="1" applyAlignment="1">
      <alignment horizontal="left" vertical="top" wrapText="1"/>
    </xf>
    <xf numFmtId="0" fontId="11" fillId="0" borderId="13" xfId="3" applyFont="1" applyBorder="1" applyAlignment="1">
      <alignment horizontal="left" vertical="top" wrapText="1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ec/Dropbox%20(NACSA)/nacsa/nacsa%20comms/2015%20Leadership%20Conference/Web%20PDFs/Session-Specific%20Resources/Executive%20Summaries/S:\Myr\Charter%20Schools\Charter.Schools\3.Accountability\MSCS\Handbooks.Templates\Financial.Health.Summary\School.Progress\FY%2015%20Summaries\2014.2015.Performance%20Summary.Nad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="50" zoomScaleNormal="50" zoomScalePageLayoutView="50" workbookViewId="0">
      <selection activeCell="H48" sqref="H48"/>
    </sheetView>
  </sheetViews>
  <sheetFormatPr baseColWidth="10" defaultColWidth="8.83203125" defaultRowHeight="19" x14ac:dyDescent="0.25"/>
  <cols>
    <col min="1" max="1" width="20.6640625" style="5" customWidth="1"/>
    <col min="2" max="2" width="22.5" style="5" customWidth="1"/>
    <col min="3" max="3" width="63.33203125" style="17" customWidth="1"/>
    <col min="4" max="4" width="56" style="5" customWidth="1"/>
    <col min="5" max="5" width="23.83203125" style="5" bestFit="1" customWidth="1"/>
    <col min="6" max="8" width="23.83203125" style="5" customWidth="1"/>
    <col min="9" max="9" width="87" style="5" customWidth="1"/>
    <col min="10" max="10" width="1.5" style="5" customWidth="1"/>
    <col min="11" max="11" width="17.5" style="5" customWidth="1"/>
    <col min="12" max="12" width="21.33203125" style="5" customWidth="1"/>
    <col min="13" max="16384" width="8.83203125" style="5"/>
  </cols>
  <sheetData>
    <row r="1" spans="1:17" ht="22" thickBot="1" x14ac:dyDescent="0.3">
      <c r="A1" s="1" t="s">
        <v>91</v>
      </c>
      <c r="B1" s="2"/>
      <c r="C1" s="3"/>
      <c r="D1" s="2"/>
      <c r="E1" s="4" t="s">
        <v>0</v>
      </c>
      <c r="F1" s="4" t="s">
        <v>0</v>
      </c>
      <c r="G1" s="4" t="s">
        <v>0</v>
      </c>
      <c r="H1" s="4" t="s">
        <v>0</v>
      </c>
      <c r="I1" s="2"/>
      <c r="K1" s="6"/>
      <c r="L1" s="6"/>
      <c r="M1" s="6"/>
      <c r="N1" s="6"/>
      <c r="O1" s="6"/>
      <c r="P1" s="6"/>
      <c r="Q1" s="6"/>
    </row>
    <row r="2" spans="1:17" ht="21" x14ac:dyDescent="0.25">
      <c r="A2" s="45" t="s">
        <v>92</v>
      </c>
      <c r="B2" s="7" t="s">
        <v>1</v>
      </c>
      <c r="C2" s="8" t="s">
        <v>2</v>
      </c>
      <c r="D2" s="7" t="s">
        <v>3</v>
      </c>
      <c r="E2" s="9">
        <v>41912</v>
      </c>
      <c r="F2" s="9">
        <v>42004</v>
      </c>
      <c r="G2" s="9">
        <v>42094</v>
      </c>
      <c r="H2" s="9">
        <v>42185</v>
      </c>
      <c r="I2" s="10" t="s">
        <v>4</v>
      </c>
      <c r="K2" s="11"/>
      <c r="L2" s="6"/>
      <c r="M2" s="6"/>
      <c r="N2" s="6"/>
      <c r="O2" s="6"/>
      <c r="P2" s="6"/>
      <c r="Q2" s="6"/>
    </row>
    <row r="3" spans="1:17" ht="45" customHeight="1" x14ac:dyDescent="0.25">
      <c r="A3" s="46" t="s">
        <v>5</v>
      </c>
      <c r="B3" s="49" t="s">
        <v>6</v>
      </c>
      <c r="C3" s="12" t="s">
        <v>7</v>
      </c>
      <c r="D3" s="13" t="s">
        <v>8</v>
      </c>
      <c r="E3" s="52">
        <f>E36</f>
        <v>1.0972972972972972</v>
      </c>
      <c r="F3" s="52">
        <f>F36</f>
        <v>1.0972972972972972</v>
      </c>
      <c r="G3" s="52">
        <f>G36</f>
        <v>1.0972972972972972</v>
      </c>
      <c r="H3" s="52">
        <f>H36</f>
        <v>1.0972972972972972</v>
      </c>
      <c r="I3" s="54"/>
      <c r="K3" s="11"/>
      <c r="L3" s="6"/>
      <c r="M3" s="6"/>
      <c r="N3" s="6"/>
      <c r="O3" s="6"/>
      <c r="P3" s="6"/>
      <c r="Q3" s="6"/>
    </row>
    <row r="4" spans="1:17" ht="45" customHeight="1" x14ac:dyDescent="0.25">
      <c r="A4" s="47"/>
      <c r="B4" s="50"/>
      <c r="C4" s="12" t="s">
        <v>9</v>
      </c>
      <c r="D4" s="13" t="s">
        <v>10</v>
      </c>
      <c r="E4" s="52"/>
      <c r="F4" s="52"/>
      <c r="G4" s="52"/>
      <c r="H4" s="52"/>
      <c r="I4" s="55"/>
      <c r="K4" s="6"/>
      <c r="L4" s="6"/>
      <c r="M4" s="6"/>
      <c r="N4" s="6"/>
      <c r="O4" s="6"/>
      <c r="P4" s="6"/>
      <c r="Q4" s="6"/>
    </row>
    <row r="5" spans="1:17" ht="45" customHeight="1" x14ac:dyDescent="0.25">
      <c r="A5" s="47"/>
      <c r="B5" s="51"/>
      <c r="C5" s="12" t="s">
        <v>11</v>
      </c>
      <c r="D5" s="13" t="s">
        <v>12</v>
      </c>
      <c r="E5" s="52"/>
      <c r="F5" s="52"/>
      <c r="G5" s="52"/>
      <c r="H5" s="52"/>
      <c r="I5" s="56"/>
    </row>
    <row r="6" spans="1:17" ht="45" customHeight="1" x14ac:dyDescent="0.25">
      <c r="A6" s="47"/>
      <c r="B6" s="49" t="s">
        <v>13</v>
      </c>
      <c r="C6" s="12" t="s">
        <v>14</v>
      </c>
      <c r="D6" s="13" t="s">
        <v>8</v>
      </c>
      <c r="E6" s="57" t="str">
        <f>E40</f>
        <v>NA</v>
      </c>
      <c r="F6" s="57" t="str">
        <f>F40</f>
        <v>NA</v>
      </c>
      <c r="G6" s="52">
        <f>G40</f>
        <v>1</v>
      </c>
      <c r="H6" s="52">
        <f>H40</f>
        <v>1</v>
      </c>
      <c r="I6" s="58"/>
    </row>
    <row r="7" spans="1:17" ht="45" customHeight="1" x14ac:dyDescent="0.25">
      <c r="A7" s="47"/>
      <c r="B7" s="50"/>
      <c r="C7" s="12" t="s">
        <v>15</v>
      </c>
      <c r="D7" s="13" t="s">
        <v>10</v>
      </c>
      <c r="E7" s="57"/>
      <c r="F7" s="57"/>
      <c r="G7" s="52"/>
      <c r="H7" s="52"/>
      <c r="I7" s="59"/>
    </row>
    <row r="8" spans="1:17" ht="45" customHeight="1" x14ac:dyDescent="0.25">
      <c r="A8" s="47"/>
      <c r="B8" s="51"/>
      <c r="C8" s="12" t="s">
        <v>11</v>
      </c>
      <c r="D8" s="13" t="s">
        <v>12</v>
      </c>
      <c r="E8" s="57"/>
      <c r="F8" s="57"/>
      <c r="G8" s="52"/>
      <c r="H8" s="52"/>
      <c r="I8" s="60"/>
    </row>
    <row r="9" spans="1:17" ht="45" customHeight="1" x14ac:dyDescent="0.25">
      <c r="A9" s="47"/>
      <c r="B9" s="49" t="s">
        <v>16</v>
      </c>
      <c r="C9" s="12" t="s">
        <v>17</v>
      </c>
      <c r="D9" s="13" t="s">
        <v>8</v>
      </c>
      <c r="E9" s="53">
        <f>E44</f>
        <v>7.6237706911170253</v>
      </c>
      <c r="F9" s="53">
        <f>F44</f>
        <v>7.6303916717794458</v>
      </c>
      <c r="G9" s="53">
        <f>G44</f>
        <v>19.205286130894002</v>
      </c>
      <c r="H9" s="53">
        <f>H44</f>
        <v>5.6884390612950497</v>
      </c>
      <c r="I9" s="54"/>
    </row>
    <row r="10" spans="1:17" ht="45" customHeight="1" x14ac:dyDescent="0.25">
      <c r="A10" s="47"/>
      <c r="B10" s="50"/>
      <c r="C10" s="12" t="s">
        <v>18</v>
      </c>
      <c r="D10" s="13" t="s">
        <v>10</v>
      </c>
      <c r="E10" s="53"/>
      <c r="F10" s="53"/>
      <c r="G10" s="53"/>
      <c r="H10" s="53"/>
      <c r="I10" s="55"/>
    </row>
    <row r="11" spans="1:17" ht="45" customHeight="1" x14ac:dyDescent="0.25">
      <c r="A11" s="47"/>
      <c r="B11" s="50"/>
      <c r="C11" s="12" t="s">
        <v>19</v>
      </c>
      <c r="D11" s="13" t="s">
        <v>12</v>
      </c>
      <c r="E11" s="53"/>
      <c r="F11" s="53"/>
      <c r="G11" s="53"/>
      <c r="H11" s="53"/>
      <c r="I11" s="56"/>
    </row>
    <row r="12" spans="1:17" ht="45" customHeight="1" x14ac:dyDescent="0.25">
      <c r="A12" s="47"/>
      <c r="B12" s="49" t="s">
        <v>20</v>
      </c>
      <c r="C12" s="12" t="s">
        <v>21</v>
      </c>
      <c r="D12" s="13" t="s">
        <v>8</v>
      </c>
      <c r="E12" s="62">
        <f>E49</f>
        <v>42.997829386963474</v>
      </c>
      <c r="F12" s="63">
        <f>F49</f>
        <v>69.322981188183604</v>
      </c>
      <c r="G12" s="63">
        <f>G49</f>
        <v>68.347483811662116</v>
      </c>
      <c r="H12" s="63">
        <f>H49</f>
        <v>84.262288010153441</v>
      </c>
      <c r="I12" s="54"/>
    </row>
    <row r="13" spans="1:17" ht="45" customHeight="1" x14ac:dyDescent="0.25">
      <c r="A13" s="47"/>
      <c r="B13" s="50"/>
      <c r="C13" s="12" t="s">
        <v>22</v>
      </c>
      <c r="D13" s="13" t="s">
        <v>10</v>
      </c>
      <c r="E13" s="62"/>
      <c r="F13" s="63"/>
      <c r="G13" s="63"/>
      <c r="H13" s="63"/>
      <c r="I13" s="55"/>
    </row>
    <row r="14" spans="1:17" ht="45" customHeight="1" x14ac:dyDescent="0.25">
      <c r="A14" s="47"/>
      <c r="B14" s="51"/>
      <c r="C14" s="12" t="s">
        <v>23</v>
      </c>
      <c r="D14" s="13" t="s">
        <v>12</v>
      </c>
      <c r="E14" s="62"/>
      <c r="F14" s="63"/>
      <c r="G14" s="63"/>
      <c r="H14" s="63"/>
      <c r="I14" s="56"/>
    </row>
    <row r="15" spans="1:17" ht="45" customHeight="1" x14ac:dyDescent="0.25">
      <c r="A15" s="47"/>
      <c r="B15" s="49" t="s">
        <v>24</v>
      </c>
      <c r="C15" s="12" t="s">
        <v>25</v>
      </c>
      <c r="D15" s="13" t="s">
        <v>8</v>
      </c>
      <c r="E15" s="64" t="str">
        <f>E52</f>
        <v>NA</v>
      </c>
      <c r="F15" s="64" t="str">
        <f>F52</f>
        <v>NA</v>
      </c>
      <c r="G15" s="64" t="str">
        <f>G52</f>
        <v>NA</v>
      </c>
      <c r="H15" s="64" t="str">
        <f>H52</f>
        <v>NA</v>
      </c>
      <c r="I15" s="61"/>
    </row>
    <row r="16" spans="1:17" ht="45" customHeight="1" x14ac:dyDescent="0.25">
      <c r="A16" s="48"/>
      <c r="B16" s="51"/>
      <c r="C16" s="12" t="s">
        <v>26</v>
      </c>
      <c r="D16" s="13" t="s">
        <v>12</v>
      </c>
      <c r="E16" s="64"/>
      <c r="F16" s="64"/>
      <c r="G16" s="64"/>
      <c r="H16" s="64"/>
      <c r="I16" s="56"/>
    </row>
    <row r="17" spans="1:9" ht="43.5" customHeight="1" x14ac:dyDescent="0.25">
      <c r="A17" s="46" t="s">
        <v>27</v>
      </c>
      <c r="B17" s="67" t="s">
        <v>28</v>
      </c>
      <c r="C17" s="12" t="s">
        <v>29</v>
      </c>
      <c r="D17" s="13" t="s">
        <v>8</v>
      </c>
      <c r="E17" s="64">
        <f>E54</f>
        <v>0</v>
      </c>
      <c r="F17" s="64">
        <f>F54</f>
        <v>0</v>
      </c>
      <c r="G17" s="68">
        <f>G54</f>
        <v>0</v>
      </c>
      <c r="H17" s="68">
        <f>H54</f>
        <v>0</v>
      </c>
      <c r="I17" s="54"/>
    </row>
    <row r="18" spans="1:9" ht="48" customHeight="1" x14ac:dyDescent="0.25">
      <c r="A18" s="47"/>
      <c r="B18" s="67"/>
      <c r="C18" s="12" t="s">
        <v>30</v>
      </c>
      <c r="D18" s="13" t="s">
        <v>10</v>
      </c>
      <c r="E18" s="64"/>
      <c r="F18" s="64"/>
      <c r="G18" s="68"/>
      <c r="H18" s="68"/>
      <c r="I18" s="55"/>
    </row>
    <row r="19" spans="1:9" ht="42" customHeight="1" x14ac:dyDescent="0.25">
      <c r="A19" s="47"/>
      <c r="B19" s="14" t="s">
        <v>31</v>
      </c>
      <c r="C19" s="15" t="s">
        <v>32</v>
      </c>
      <c r="D19" s="13" t="s">
        <v>12</v>
      </c>
      <c r="E19" s="16">
        <f>E55</f>
        <v>4787.82</v>
      </c>
      <c r="F19" s="16">
        <f>F55</f>
        <v>5385.28</v>
      </c>
      <c r="G19" s="16">
        <f>G55</f>
        <v>26970</v>
      </c>
      <c r="H19" s="16">
        <f>H55</f>
        <v>69711.33</v>
      </c>
      <c r="I19" s="55"/>
    </row>
    <row r="20" spans="1:9" ht="21" x14ac:dyDescent="0.25">
      <c r="A20" s="47"/>
      <c r="B20" s="49" t="s">
        <v>33</v>
      </c>
      <c r="C20" s="12" t="s">
        <v>34</v>
      </c>
      <c r="D20" s="13" t="s">
        <v>8</v>
      </c>
      <c r="E20" s="65">
        <f>E59</f>
        <v>0.13116903530276633</v>
      </c>
      <c r="F20" s="65">
        <f>F59</f>
        <v>0.46471346223279086</v>
      </c>
      <c r="G20" s="65">
        <f>G59</f>
        <v>0.37827311404751995</v>
      </c>
      <c r="H20" s="65">
        <f>H59</f>
        <v>0.42759305358655986</v>
      </c>
      <c r="I20" s="54"/>
    </row>
    <row r="21" spans="1:9" ht="21" x14ac:dyDescent="0.25">
      <c r="A21" s="47"/>
      <c r="B21" s="50"/>
      <c r="C21" s="12" t="s">
        <v>35</v>
      </c>
      <c r="D21" s="13" t="s">
        <v>10</v>
      </c>
      <c r="E21" s="66"/>
      <c r="F21" s="66"/>
      <c r="G21" s="66"/>
      <c r="H21" s="66"/>
      <c r="I21" s="55"/>
    </row>
    <row r="22" spans="1:9" ht="21" x14ac:dyDescent="0.25">
      <c r="A22" s="47"/>
      <c r="B22" s="50"/>
      <c r="C22" s="12" t="s">
        <v>36</v>
      </c>
      <c r="D22" s="13" t="s">
        <v>12</v>
      </c>
      <c r="E22" s="66"/>
      <c r="F22" s="66"/>
      <c r="G22" s="66"/>
      <c r="H22" s="66"/>
      <c r="I22" s="55"/>
    </row>
    <row r="23" spans="1:9" ht="21" x14ac:dyDescent="0.25">
      <c r="A23" s="47"/>
      <c r="B23" s="49" t="s">
        <v>37</v>
      </c>
      <c r="C23" s="12" t="s">
        <v>38</v>
      </c>
      <c r="D23" s="13" t="s">
        <v>8</v>
      </c>
      <c r="E23" s="69" t="str">
        <f>E65</f>
        <v>NA</v>
      </c>
      <c r="F23" s="71">
        <f>F65</f>
        <v>1.0502738376674547</v>
      </c>
      <c r="G23" s="65">
        <f>G65</f>
        <v>5.316983845547675</v>
      </c>
      <c r="H23" s="65">
        <f>H65</f>
        <v>2.2879652564342763</v>
      </c>
      <c r="I23" s="54"/>
    </row>
    <row r="24" spans="1:9" ht="21" x14ac:dyDescent="0.25">
      <c r="A24" s="47"/>
      <c r="B24" s="50"/>
      <c r="C24" s="15" t="s">
        <v>39</v>
      </c>
      <c r="D24" s="13" t="s">
        <v>10</v>
      </c>
      <c r="E24" s="70"/>
      <c r="F24" s="72"/>
      <c r="G24" s="66"/>
      <c r="H24" s="66"/>
      <c r="I24" s="55"/>
    </row>
    <row r="25" spans="1:9" ht="21" x14ac:dyDescent="0.25">
      <c r="A25" s="47"/>
      <c r="B25" s="50"/>
      <c r="C25" s="15" t="s">
        <v>40</v>
      </c>
      <c r="D25" s="13" t="s">
        <v>12</v>
      </c>
      <c r="E25" s="70"/>
      <c r="F25" s="72"/>
      <c r="G25" s="66"/>
      <c r="H25" s="66"/>
      <c r="I25" s="55"/>
    </row>
    <row r="26" spans="1:9" ht="21" x14ac:dyDescent="0.25">
      <c r="A26" s="73" t="s">
        <v>41</v>
      </c>
      <c r="B26" s="67" t="s">
        <v>42</v>
      </c>
      <c r="C26" s="12" t="s">
        <v>43</v>
      </c>
      <c r="D26" s="13" t="s">
        <v>8</v>
      </c>
      <c r="E26" s="69" t="str">
        <f>E67</f>
        <v>NA</v>
      </c>
      <c r="F26" s="69" t="str">
        <f>F67</f>
        <v>NA</v>
      </c>
      <c r="G26" s="69" t="str">
        <f>G67</f>
        <v>NA</v>
      </c>
      <c r="H26" s="69" t="str">
        <f>H67</f>
        <v>NA</v>
      </c>
      <c r="I26" s="74"/>
    </row>
    <row r="27" spans="1:9" ht="42" x14ac:dyDescent="0.25">
      <c r="A27" s="73"/>
      <c r="B27" s="67"/>
      <c r="C27" s="12" t="s">
        <v>44</v>
      </c>
      <c r="D27" s="13" t="s">
        <v>10</v>
      </c>
      <c r="E27" s="70"/>
      <c r="F27" s="70"/>
      <c r="G27" s="70"/>
      <c r="H27" s="70"/>
      <c r="I27" s="76"/>
    </row>
    <row r="28" spans="1:9" ht="42" x14ac:dyDescent="0.25">
      <c r="A28" s="73"/>
      <c r="B28" s="67"/>
      <c r="C28" s="12" t="s">
        <v>45</v>
      </c>
      <c r="D28" s="13" t="s">
        <v>12</v>
      </c>
      <c r="E28" s="70"/>
      <c r="F28" s="70"/>
      <c r="G28" s="70"/>
      <c r="H28" s="70"/>
      <c r="I28" s="76"/>
    </row>
    <row r="29" spans="1:9" ht="21" x14ac:dyDescent="0.25">
      <c r="A29" s="73"/>
      <c r="B29" s="67" t="s">
        <v>46</v>
      </c>
      <c r="C29" s="12" t="s">
        <v>47</v>
      </c>
      <c r="D29" s="13" t="s">
        <v>8</v>
      </c>
      <c r="E29" s="69" t="str">
        <f>E69</f>
        <v>NA</v>
      </c>
      <c r="F29" s="69" t="str">
        <f>F69</f>
        <v>NA</v>
      </c>
      <c r="G29" s="69" t="str">
        <f>G69</f>
        <v>NA</v>
      </c>
      <c r="H29" s="69" t="str">
        <f>H69</f>
        <v>NA</v>
      </c>
      <c r="I29" s="74"/>
    </row>
    <row r="30" spans="1:9" ht="21" x14ac:dyDescent="0.25">
      <c r="A30" s="73"/>
      <c r="B30" s="67"/>
      <c r="C30" s="12" t="s">
        <v>48</v>
      </c>
      <c r="D30" s="13" t="s">
        <v>12</v>
      </c>
      <c r="E30" s="70"/>
      <c r="F30" s="69"/>
      <c r="G30" s="70"/>
      <c r="H30" s="70"/>
      <c r="I30" s="75"/>
    </row>
    <row r="32" spans="1:9" ht="21" x14ac:dyDescent="0.25">
      <c r="D32" s="18" t="s">
        <v>49</v>
      </c>
      <c r="E32" s="2"/>
      <c r="F32" s="2"/>
      <c r="G32" s="2"/>
      <c r="H32" s="2"/>
      <c r="I32" s="2"/>
    </row>
    <row r="33" spans="3:10" ht="21" x14ac:dyDescent="0.25">
      <c r="D33" s="19" t="s">
        <v>50</v>
      </c>
      <c r="E33" s="20">
        <f>E2</f>
        <v>41912</v>
      </c>
      <c r="F33" s="20">
        <f>F2</f>
        <v>42004</v>
      </c>
      <c r="G33" s="20">
        <f>G2</f>
        <v>42094</v>
      </c>
      <c r="H33" s="20">
        <f>H2</f>
        <v>42185</v>
      </c>
      <c r="I33" s="21" t="s">
        <v>51</v>
      </c>
    </row>
    <row r="34" spans="3:10" ht="21" x14ac:dyDescent="0.25">
      <c r="D34" s="22" t="s">
        <v>52</v>
      </c>
      <c r="E34" s="23">
        <v>203</v>
      </c>
      <c r="F34" s="23">
        <v>203</v>
      </c>
      <c r="G34" s="23">
        <v>203</v>
      </c>
      <c r="H34" s="23">
        <v>203</v>
      </c>
      <c r="I34" s="21" t="s">
        <v>53</v>
      </c>
    </row>
    <row r="35" spans="3:10" ht="21" x14ac:dyDescent="0.25">
      <c r="D35" s="22" t="s">
        <v>54</v>
      </c>
      <c r="E35" s="23">
        <v>185</v>
      </c>
      <c r="F35" s="23">
        <v>185</v>
      </c>
      <c r="G35" s="23">
        <v>185</v>
      </c>
      <c r="H35" s="23">
        <v>185</v>
      </c>
      <c r="I35" s="24"/>
      <c r="J35" s="25"/>
    </row>
    <row r="36" spans="3:10" ht="21" x14ac:dyDescent="0.25">
      <c r="C36" s="5"/>
      <c r="D36" s="26" t="s">
        <v>55</v>
      </c>
      <c r="E36" s="27">
        <f>E34/E35</f>
        <v>1.0972972972972972</v>
      </c>
      <c r="F36" s="27">
        <f>F34/F35</f>
        <v>1.0972972972972972</v>
      </c>
      <c r="G36" s="27">
        <f>G34/G35</f>
        <v>1.0972972972972972</v>
      </c>
      <c r="H36" s="27">
        <f>H34/H35</f>
        <v>1.0972972972972972</v>
      </c>
      <c r="I36" s="24"/>
      <c r="J36" s="25"/>
    </row>
    <row r="37" spans="3:10" ht="21" x14ac:dyDescent="0.25">
      <c r="C37" s="5"/>
      <c r="D37" s="28" t="s">
        <v>56</v>
      </c>
      <c r="E37" s="29">
        <f>E2</f>
        <v>41912</v>
      </c>
      <c r="F37" s="29">
        <f>F2</f>
        <v>42004</v>
      </c>
      <c r="G37" s="29">
        <f>G2</f>
        <v>42094</v>
      </c>
      <c r="H37" s="29">
        <f>H2</f>
        <v>42185</v>
      </c>
      <c r="I37" s="24"/>
      <c r="J37" s="25"/>
    </row>
    <row r="38" spans="3:10" ht="21" x14ac:dyDescent="0.25">
      <c r="C38" s="5"/>
      <c r="D38" s="30" t="s">
        <v>57</v>
      </c>
      <c r="E38" s="31"/>
      <c r="F38" s="31"/>
      <c r="G38" s="31" t="s">
        <v>58</v>
      </c>
      <c r="H38" s="31" t="s">
        <v>58</v>
      </c>
      <c r="I38" s="24"/>
      <c r="J38" s="25"/>
    </row>
    <row r="39" spans="3:10" ht="21" x14ac:dyDescent="0.25">
      <c r="C39" s="5"/>
      <c r="D39" s="30" t="s">
        <v>59</v>
      </c>
      <c r="E39" s="31"/>
      <c r="F39" s="31"/>
      <c r="G39" s="31" t="s">
        <v>58</v>
      </c>
      <c r="H39" s="31" t="s">
        <v>58</v>
      </c>
      <c r="I39" s="24"/>
      <c r="J39" s="25"/>
    </row>
    <row r="40" spans="3:10" ht="21" x14ac:dyDescent="0.25">
      <c r="C40" s="5"/>
      <c r="D40" s="32" t="s">
        <v>55</v>
      </c>
      <c r="E40" s="27" t="s">
        <v>60</v>
      </c>
      <c r="F40" s="33" t="s">
        <v>60</v>
      </c>
      <c r="G40" s="27">
        <f>G38/G39</f>
        <v>1</v>
      </c>
      <c r="H40" s="27">
        <f>H38/H39</f>
        <v>1</v>
      </c>
      <c r="I40" s="24"/>
      <c r="J40" s="25"/>
    </row>
    <row r="41" spans="3:10" ht="21" x14ac:dyDescent="0.25">
      <c r="C41" s="5"/>
      <c r="D41" s="19" t="s">
        <v>61</v>
      </c>
      <c r="E41" s="20">
        <f>E33</f>
        <v>41912</v>
      </c>
      <c r="F41" s="20">
        <f>F33</f>
        <v>42004</v>
      </c>
      <c r="G41" s="20">
        <f>G33</f>
        <v>42094</v>
      </c>
      <c r="H41" s="20">
        <f>H33</f>
        <v>42185</v>
      </c>
      <c r="I41" s="21" t="s">
        <v>62</v>
      </c>
    </row>
    <row r="42" spans="3:10" ht="21" x14ac:dyDescent="0.25">
      <c r="C42" s="5"/>
      <c r="D42" s="22" t="s">
        <v>63</v>
      </c>
      <c r="E42" s="34">
        <v>226678.87</v>
      </c>
      <c r="F42" s="34">
        <v>404817.84</v>
      </c>
      <c r="G42" s="34">
        <v>383413.18</v>
      </c>
      <c r="H42" s="34">
        <v>466925.85</v>
      </c>
      <c r="I42" s="21" t="s">
        <v>64</v>
      </c>
    </row>
    <row r="43" spans="3:10" ht="21" x14ac:dyDescent="0.25">
      <c r="C43" s="5"/>
      <c r="D43" s="22" t="s">
        <v>65</v>
      </c>
      <c r="E43" s="34">
        <v>29733.17</v>
      </c>
      <c r="F43" s="34">
        <v>53053.35</v>
      </c>
      <c r="G43" s="34">
        <v>19963.939999999999</v>
      </c>
      <c r="H43" s="34">
        <v>82083.3</v>
      </c>
      <c r="I43" s="24"/>
    </row>
    <row r="44" spans="3:10" ht="21" x14ac:dyDescent="0.25">
      <c r="C44" s="5"/>
      <c r="D44" s="26" t="s">
        <v>55</v>
      </c>
      <c r="E44" s="27">
        <f>E42/E43</f>
        <v>7.6237706911170253</v>
      </c>
      <c r="F44" s="27">
        <f>F42/F43</f>
        <v>7.6303916717794458</v>
      </c>
      <c r="G44" s="27">
        <f>G42/G43</f>
        <v>19.205286130894002</v>
      </c>
      <c r="H44" s="27">
        <f>H42/H43</f>
        <v>5.6884390612950497</v>
      </c>
      <c r="I44" s="24"/>
    </row>
    <row r="45" spans="3:10" ht="21" x14ac:dyDescent="0.25">
      <c r="C45" s="5"/>
      <c r="D45" s="19" t="s">
        <v>66</v>
      </c>
      <c r="E45" s="20">
        <f>E41</f>
        <v>41912</v>
      </c>
      <c r="F45" s="20">
        <f>F41</f>
        <v>42004</v>
      </c>
      <c r="G45" s="20">
        <f>G41</f>
        <v>42094</v>
      </c>
      <c r="H45" s="20">
        <f>H41</f>
        <v>42185</v>
      </c>
      <c r="I45" s="21" t="s">
        <v>67</v>
      </c>
    </row>
    <row r="46" spans="3:10" ht="21" x14ac:dyDescent="0.25">
      <c r="C46" s="5"/>
      <c r="D46" s="22" t="s">
        <v>68</v>
      </c>
      <c r="E46" s="34">
        <v>218515.77</v>
      </c>
      <c r="F46" s="34">
        <v>369695.55</v>
      </c>
      <c r="G46" s="34">
        <v>347550.89</v>
      </c>
      <c r="H46" s="34">
        <v>453838.35</v>
      </c>
      <c r="I46" s="21" t="s">
        <v>69</v>
      </c>
    </row>
    <row r="47" spans="3:10" ht="21" x14ac:dyDescent="0.25">
      <c r="C47" s="5"/>
      <c r="D47" s="22" t="s">
        <v>70</v>
      </c>
      <c r="E47" s="34">
        <v>463734.2</v>
      </c>
      <c r="F47" s="34">
        <v>973262.21</v>
      </c>
      <c r="G47" s="34">
        <v>1392034.51</v>
      </c>
      <c r="H47" s="34">
        <v>1965897.22</v>
      </c>
      <c r="I47" s="24"/>
    </row>
    <row r="48" spans="3:10" ht="21" x14ac:dyDescent="0.25">
      <c r="C48" s="5"/>
      <c r="D48" s="22" t="s">
        <v>71</v>
      </c>
      <c r="E48" s="34">
        <v>0</v>
      </c>
      <c r="F48" s="34">
        <v>0</v>
      </c>
      <c r="G48" s="34">
        <v>0</v>
      </c>
      <c r="H48" s="34">
        <v>0</v>
      </c>
      <c r="I48" s="24"/>
    </row>
    <row r="49" spans="2:10" ht="21" x14ac:dyDescent="0.25">
      <c r="C49" s="5"/>
      <c r="D49" s="26" t="s">
        <v>55</v>
      </c>
      <c r="E49" s="27">
        <f>E46/((E47-E48)/91.25)</f>
        <v>42.997829386963474</v>
      </c>
      <c r="F49" s="27">
        <f>F46/((F47-F48)/182.5)</f>
        <v>69.322981188183604</v>
      </c>
      <c r="G49" s="27">
        <f>G46/((G47-G48)/273.75)</f>
        <v>68.347483811662116</v>
      </c>
      <c r="H49" s="27">
        <f>H46/((H47-H48)/365)</f>
        <v>84.262288010153441</v>
      </c>
      <c r="I49" s="24"/>
    </row>
    <row r="50" spans="2:10" ht="21" x14ac:dyDescent="0.25">
      <c r="C50" s="5"/>
      <c r="D50" s="19" t="s">
        <v>72</v>
      </c>
      <c r="E50" s="20">
        <f>E45</f>
        <v>41912</v>
      </c>
      <c r="F50" s="20">
        <f>F45</f>
        <v>42004</v>
      </c>
      <c r="G50" s="20">
        <f>G45</f>
        <v>42094</v>
      </c>
      <c r="H50" s="20">
        <f>H45</f>
        <v>42185</v>
      </c>
      <c r="I50" s="21" t="s">
        <v>73</v>
      </c>
      <c r="J50" s="25"/>
    </row>
    <row r="51" spans="2:10" ht="21" x14ac:dyDescent="0.25">
      <c r="C51" s="5"/>
      <c r="D51" s="22" t="s">
        <v>0</v>
      </c>
      <c r="E51" s="35" t="s">
        <v>60</v>
      </c>
      <c r="F51" s="35" t="s">
        <v>60</v>
      </c>
      <c r="G51" s="35" t="s">
        <v>60</v>
      </c>
      <c r="H51" s="35" t="s">
        <v>60</v>
      </c>
      <c r="I51" s="21" t="s">
        <v>74</v>
      </c>
      <c r="J51" s="25"/>
    </row>
    <row r="52" spans="2:10" ht="21" x14ac:dyDescent="0.25">
      <c r="C52" s="5"/>
      <c r="D52" s="26" t="s">
        <v>0</v>
      </c>
      <c r="E52" s="27" t="str">
        <f>E51</f>
        <v>NA</v>
      </c>
      <c r="F52" s="27" t="str">
        <f>F51</f>
        <v>NA</v>
      </c>
      <c r="G52" s="27" t="s">
        <v>60</v>
      </c>
      <c r="H52" s="27" t="s">
        <v>60</v>
      </c>
      <c r="I52" s="24"/>
      <c r="J52" s="25"/>
    </row>
    <row r="53" spans="2:10" ht="21" x14ac:dyDescent="0.25">
      <c r="C53" s="5"/>
      <c r="D53" s="36" t="s">
        <v>75</v>
      </c>
      <c r="E53" s="20">
        <f>E50</f>
        <v>41912</v>
      </c>
      <c r="F53" s="20">
        <f>F50</f>
        <v>42004</v>
      </c>
      <c r="G53" s="20">
        <f>G50</f>
        <v>42094</v>
      </c>
      <c r="H53" s="20">
        <f>H50</f>
        <v>42185</v>
      </c>
      <c r="I53" s="21" t="s">
        <v>76</v>
      </c>
      <c r="J53" s="25"/>
    </row>
    <row r="54" spans="2:10" ht="21" x14ac:dyDescent="0.25">
      <c r="C54" s="5"/>
      <c r="D54" s="22" t="s">
        <v>77</v>
      </c>
      <c r="E54" s="34"/>
      <c r="F54" s="34"/>
      <c r="G54" s="34"/>
      <c r="H54" s="34"/>
      <c r="I54" s="24"/>
      <c r="J54" s="25"/>
    </row>
    <row r="55" spans="2:10" ht="21" x14ac:dyDescent="0.25">
      <c r="C55" s="5"/>
      <c r="D55" s="22" t="s">
        <v>31</v>
      </c>
      <c r="E55" s="34">
        <v>4787.82</v>
      </c>
      <c r="F55" s="34">
        <v>5385.28</v>
      </c>
      <c r="G55" s="34">
        <v>26970</v>
      </c>
      <c r="H55" s="34">
        <v>69711.33</v>
      </c>
      <c r="I55" s="21" t="s">
        <v>78</v>
      </c>
      <c r="J55" s="25"/>
    </row>
    <row r="56" spans="2:10" ht="21" x14ac:dyDescent="0.25">
      <c r="D56" s="19" t="s">
        <v>79</v>
      </c>
      <c r="E56" s="20">
        <f>E53</f>
        <v>41912</v>
      </c>
      <c r="F56" s="20">
        <f>F53</f>
        <v>42004</v>
      </c>
      <c r="G56" s="20">
        <f>G53</f>
        <v>42094</v>
      </c>
      <c r="H56" s="20">
        <f>H53</f>
        <v>42185</v>
      </c>
      <c r="I56" s="21" t="s">
        <v>80</v>
      </c>
      <c r="J56" s="25"/>
    </row>
    <row r="57" spans="2:10" ht="21" x14ac:dyDescent="0.25">
      <c r="D57" s="22" t="s">
        <v>81</v>
      </c>
      <c r="E57" s="34">
        <v>29733.17</v>
      </c>
      <c r="F57" s="34">
        <v>188124.3</v>
      </c>
      <c r="G57" s="34">
        <v>145034.89000000001</v>
      </c>
      <c r="H57" s="34">
        <v>199654.25</v>
      </c>
      <c r="I57" s="21" t="s">
        <v>82</v>
      </c>
      <c r="J57" s="25"/>
    </row>
    <row r="58" spans="2:10" ht="21" x14ac:dyDescent="0.25">
      <c r="D58" s="22" t="s">
        <v>83</v>
      </c>
      <c r="E58" s="34">
        <v>226678.27</v>
      </c>
      <c r="F58" s="34">
        <v>404817.84</v>
      </c>
      <c r="G58" s="34">
        <v>383413.16</v>
      </c>
      <c r="H58" s="34">
        <v>466925.85</v>
      </c>
      <c r="I58" s="21"/>
      <c r="J58" s="25"/>
    </row>
    <row r="59" spans="2:10" ht="21" x14ac:dyDescent="0.25">
      <c r="D59" s="26" t="s">
        <v>55</v>
      </c>
      <c r="E59" s="37">
        <f>E57/E58</f>
        <v>0.13116903530276633</v>
      </c>
      <c r="F59" s="37">
        <f>F57/F58</f>
        <v>0.46471346223279086</v>
      </c>
      <c r="G59" s="37">
        <f>G57/G58</f>
        <v>0.37827311404751995</v>
      </c>
      <c r="H59" s="37">
        <f>H57/H58</f>
        <v>0.42759305358655986</v>
      </c>
      <c r="I59" s="24"/>
      <c r="J59" s="25"/>
    </row>
    <row r="60" spans="2:10" ht="21" x14ac:dyDescent="0.25">
      <c r="D60" s="19" t="s">
        <v>84</v>
      </c>
      <c r="E60" s="20">
        <f>E56</f>
        <v>41912</v>
      </c>
      <c r="F60" s="20">
        <f>F56</f>
        <v>42004</v>
      </c>
      <c r="G60" s="20">
        <f>G56</f>
        <v>42094</v>
      </c>
      <c r="H60" s="20">
        <f>H56</f>
        <v>42185</v>
      </c>
      <c r="I60" s="21" t="s">
        <v>85</v>
      </c>
    </row>
    <row r="61" spans="2:10" ht="38" x14ac:dyDescent="0.25">
      <c r="D61" s="38" t="s">
        <v>31</v>
      </c>
      <c r="E61" s="39"/>
      <c r="F61" s="39">
        <v>5325.88</v>
      </c>
      <c r="G61" s="34">
        <f>G55</f>
        <v>26970</v>
      </c>
      <c r="H61" s="34">
        <f>H55</f>
        <v>69711.33</v>
      </c>
      <c r="I61" s="21" t="s">
        <v>86</v>
      </c>
    </row>
    <row r="62" spans="2:10" ht="21" x14ac:dyDescent="0.25">
      <c r="D62" s="38" t="s">
        <v>71</v>
      </c>
      <c r="E62" s="39"/>
      <c r="F62" s="39">
        <v>0</v>
      </c>
      <c r="G62" s="34">
        <v>0</v>
      </c>
      <c r="H62" s="34">
        <v>0</v>
      </c>
      <c r="I62" s="40"/>
    </row>
    <row r="63" spans="2:10" ht="21" x14ac:dyDescent="0.25">
      <c r="B63" s="41"/>
      <c r="D63" s="38" t="s">
        <v>87</v>
      </c>
      <c r="E63" s="42"/>
      <c r="F63" s="42">
        <v>5.31</v>
      </c>
      <c r="G63" s="34">
        <v>19.010000000000002</v>
      </c>
      <c r="H63" s="34">
        <v>19.010000000000002</v>
      </c>
      <c r="I63" s="43"/>
    </row>
    <row r="64" spans="2:10" ht="21" x14ac:dyDescent="0.25">
      <c r="D64" s="38" t="s">
        <v>88</v>
      </c>
      <c r="E64" s="42"/>
      <c r="F64" s="42">
        <v>5076</v>
      </c>
      <c r="G64" s="34">
        <v>5076</v>
      </c>
      <c r="H64" s="34">
        <f>30458+H63</f>
        <v>30477.01</v>
      </c>
      <c r="I64" s="43"/>
    </row>
    <row r="65" spans="4:9" ht="21" x14ac:dyDescent="0.25">
      <c r="D65" s="26" t="s">
        <v>55</v>
      </c>
      <c r="E65" s="27" t="s">
        <v>60</v>
      </c>
      <c r="F65" s="27">
        <f>(SUM(F61:F63)/F64)</f>
        <v>1.0502738376674547</v>
      </c>
      <c r="G65" s="27">
        <f>(SUM(G61:G63)/G64)</f>
        <v>5.316983845547675</v>
      </c>
      <c r="H65" s="27">
        <f>(SUM(H61:H63)/H64)</f>
        <v>2.2879652564342763</v>
      </c>
      <c r="I65" s="44"/>
    </row>
    <row r="66" spans="4:9" ht="21" x14ac:dyDescent="0.25">
      <c r="D66" s="19" t="s">
        <v>89</v>
      </c>
      <c r="E66" s="20">
        <f>E60</f>
        <v>41912</v>
      </c>
      <c r="F66" s="20">
        <f>F60</f>
        <v>42004</v>
      </c>
      <c r="G66" s="20">
        <f>G60</f>
        <v>42094</v>
      </c>
      <c r="H66" s="20">
        <f>H60</f>
        <v>42185</v>
      </c>
      <c r="I66" s="44"/>
    </row>
    <row r="67" spans="4:9" ht="21" x14ac:dyDescent="0.25">
      <c r="D67" s="26" t="s">
        <v>55</v>
      </c>
      <c r="E67" s="27" t="s">
        <v>60</v>
      </c>
      <c r="F67" s="27" t="s">
        <v>60</v>
      </c>
      <c r="G67" s="27" t="s">
        <v>60</v>
      </c>
      <c r="H67" s="27" t="s">
        <v>60</v>
      </c>
      <c r="I67" s="44"/>
    </row>
    <row r="68" spans="4:9" ht="21" x14ac:dyDescent="0.25">
      <c r="D68" s="19" t="s">
        <v>90</v>
      </c>
      <c r="E68" s="20">
        <f>E60</f>
        <v>41912</v>
      </c>
      <c r="F68" s="20">
        <f>F60</f>
        <v>42004</v>
      </c>
      <c r="G68" s="20">
        <f>G60</f>
        <v>42094</v>
      </c>
      <c r="H68" s="20">
        <f>H60</f>
        <v>42185</v>
      </c>
      <c r="I68" s="44"/>
    </row>
    <row r="69" spans="4:9" ht="21" x14ac:dyDescent="0.25">
      <c r="D69" s="26" t="s">
        <v>55</v>
      </c>
      <c r="E69" s="27" t="s">
        <v>60</v>
      </c>
      <c r="F69" s="27" t="s">
        <v>60</v>
      </c>
      <c r="G69" s="27" t="s">
        <v>60</v>
      </c>
      <c r="H69" s="27" t="s">
        <v>60</v>
      </c>
      <c r="I69" s="2"/>
    </row>
  </sheetData>
  <mergeCells count="63">
    <mergeCell ref="H29:H30"/>
    <mergeCell ref="I29:I30"/>
    <mergeCell ref="H23:H25"/>
    <mergeCell ref="I23:I25"/>
    <mergeCell ref="H26:H28"/>
    <mergeCell ref="I26:I28"/>
    <mergeCell ref="A26:A30"/>
    <mergeCell ref="B26:B28"/>
    <mergeCell ref="E26:E28"/>
    <mergeCell ref="F26:F28"/>
    <mergeCell ref="G26:G28"/>
    <mergeCell ref="B29:B30"/>
    <mergeCell ref="E29:E30"/>
    <mergeCell ref="F29:F30"/>
    <mergeCell ref="G29:G30"/>
    <mergeCell ref="A17:A25"/>
    <mergeCell ref="B23:B25"/>
    <mergeCell ref="E23:E25"/>
    <mergeCell ref="F23:F25"/>
    <mergeCell ref="G23:G25"/>
    <mergeCell ref="I17:I19"/>
    <mergeCell ref="B20:B22"/>
    <mergeCell ref="E20:E22"/>
    <mergeCell ref="F20:F22"/>
    <mergeCell ref="G20:G22"/>
    <mergeCell ref="H20:H22"/>
    <mergeCell ref="I20:I22"/>
    <mergeCell ref="B17:B18"/>
    <mergeCell ref="E17:E18"/>
    <mergeCell ref="F17:F18"/>
    <mergeCell ref="G17:G18"/>
    <mergeCell ref="H17:H18"/>
    <mergeCell ref="I15:I16"/>
    <mergeCell ref="H9:H11"/>
    <mergeCell ref="I9:I11"/>
    <mergeCell ref="B12:B14"/>
    <mergeCell ref="E12:E14"/>
    <mergeCell ref="F12:F14"/>
    <mergeCell ref="G12:G14"/>
    <mergeCell ref="H12:H14"/>
    <mergeCell ref="I12:I14"/>
    <mergeCell ref="B15:B16"/>
    <mergeCell ref="E15:E16"/>
    <mergeCell ref="F15:F16"/>
    <mergeCell ref="G15:G16"/>
    <mergeCell ref="H15:H16"/>
    <mergeCell ref="I3:I5"/>
    <mergeCell ref="B6:B8"/>
    <mergeCell ref="E6:E8"/>
    <mergeCell ref="F6:F8"/>
    <mergeCell ref="G6:G8"/>
    <mergeCell ref="H6:H8"/>
    <mergeCell ref="I6:I8"/>
    <mergeCell ref="H3:H5"/>
    <mergeCell ref="A3:A16"/>
    <mergeCell ref="B3:B5"/>
    <mergeCell ref="E3:E5"/>
    <mergeCell ref="F3:F5"/>
    <mergeCell ref="G3:G5"/>
    <mergeCell ref="B9:B11"/>
    <mergeCell ref="E9:E11"/>
    <mergeCell ref="F9:F11"/>
    <mergeCell ref="G9:G11"/>
  </mergeCell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School.Name</vt:lpstr>
    </vt:vector>
  </TitlesOfParts>
  <Company>Indianapolis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Hemphill, Charity</dc:creator>
  <cp:lastModifiedBy>Microsoft Office User</cp:lastModifiedBy>
  <cp:lastPrinted>2015-10-07T15:30:59Z</cp:lastPrinted>
  <dcterms:created xsi:type="dcterms:W3CDTF">2015-04-30T15:50:11Z</dcterms:created>
  <dcterms:modified xsi:type="dcterms:W3CDTF">2015-11-02T18:21:26Z</dcterms:modified>
</cp:coreProperties>
</file>